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X:\17 Progetti aperti\da traslatar\per sito 31.05.2024\"/>
    </mc:Choice>
  </mc:AlternateContent>
  <xr:revisionPtr revIDLastSave="0" documentId="13_ncr:1_{F3E694E3-503F-4689-82EA-AC23AE00C03B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Foglio1" sheetId="1" r:id="rId1"/>
    <sheet name="Foglio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7" i="2" l="1"/>
  <c r="C66" i="2"/>
  <c r="D66" i="2" s="1"/>
  <c r="D63" i="2"/>
  <c r="C63" i="2"/>
  <c r="D62" i="2"/>
  <c r="D61" i="2"/>
  <c r="C53" i="2"/>
  <c r="D53" i="2"/>
  <c r="C39" i="2"/>
  <c r="D39" i="2" s="1"/>
  <c r="C25" i="2"/>
  <c r="D25" i="2" s="1"/>
  <c r="C50" i="2"/>
  <c r="C36" i="2"/>
  <c r="C22" i="2"/>
  <c r="C8" i="2"/>
  <c r="B50" i="2"/>
  <c r="B49" i="2"/>
  <c r="D49" i="2" s="1"/>
  <c r="B48" i="2"/>
  <c r="D48" i="2" s="1"/>
  <c r="B40" i="2"/>
  <c r="D40" i="2" s="1"/>
  <c r="B36" i="2"/>
  <c r="B35" i="2"/>
  <c r="D35" i="2" s="1"/>
  <c r="B34" i="2"/>
  <c r="D34" i="2" s="1"/>
  <c r="B26" i="2"/>
  <c r="D26" i="2" s="1"/>
  <c r="B22" i="2"/>
  <c r="B21" i="2"/>
  <c r="D21" i="2" s="1"/>
  <c r="B20" i="2"/>
  <c r="D20" i="2" s="1"/>
  <c r="B12" i="2"/>
  <c r="D12" i="2" s="1"/>
  <c r="B8" i="2"/>
  <c r="B7" i="2"/>
  <c r="D7" i="2" s="1"/>
  <c r="B6" i="2"/>
  <c r="D6" i="2" s="1"/>
  <c r="D11" i="2"/>
  <c r="G55" i="1"/>
  <c r="E55" i="1"/>
  <c r="B54" i="2" s="1"/>
  <c r="D54" i="2" s="1"/>
  <c r="D55" i="1"/>
  <c r="C55" i="1"/>
  <c r="F55" i="1"/>
  <c r="H52" i="1"/>
  <c r="H51" i="1"/>
  <c r="G46" i="1"/>
  <c r="F46" i="1"/>
  <c r="E46" i="1"/>
  <c r="D46" i="1"/>
  <c r="C46" i="1"/>
  <c r="H45" i="1"/>
  <c r="H46" i="1" s="1"/>
  <c r="F39" i="1"/>
  <c r="H39" i="1" s="1"/>
  <c r="G40" i="1"/>
  <c r="F40" i="1"/>
  <c r="E40" i="1"/>
  <c r="D40" i="1"/>
  <c r="C40" i="1"/>
  <c r="H38" i="1"/>
  <c r="H37" i="1"/>
  <c r="G32" i="1"/>
  <c r="F32" i="1"/>
  <c r="E32" i="1"/>
  <c r="D32" i="1"/>
  <c r="C32" i="1"/>
  <c r="H31" i="1"/>
  <c r="H32" i="1" s="1"/>
  <c r="G26" i="1"/>
  <c r="F26" i="1"/>
  <c r="E26" i="1"/>
  <c r="D26" i="1"/>
  <c r="C26" i="1"/>
  <c r="H25" i="1"/>
  <c r="H24" i="1"/>
  <c r="H23" i="1"/>
  <c r="G18" i="1"/>
  <c r="F18" i="1"/>
  <c r="E18" i="1"/>
  <c r="D18" i="1"/>
  <c r="C18" i="1"/>
  <c r="H17" i="1"/>
  <c r="H18" i="1" s="1"/>
  <c r="H3" i="1"/>
  <c r="H10" i="1"/>
  <c r="H11" i="1"/>
  <c r="H9" i="1"/>
  <c r="D4" i="1"/>
  <c r="E4" i="1"/>
  <c r="F4" i="1"/>
  <c r="G4" i="1"/>
  <c r="H4" i="1"/>
  <c r="C4" i="1"/>
  <c r="D12" i="1"/>
  <c r="E12" i="1"/>
  <c r="F12" i="1"/>
  <c r="G12" i="1"/>
  <c r="C12" i="1"/>
  <c r="D8" i="2" l="1"/>
  <c r="D36" i="2"/>
  <c r="D50" i="2"/>
  <c r="D22" i="2"/>
  <c r="H54" i="1"/>
  <c r="H55" i="1" s="1"/>
  <c r="H40" i="1"/>
  <c r="H26" i="1"/>
  <c r="H12" i="1"/>
</calcChain>
</file>

<file path=xl/sharedStrings.xml><?xml version="1.0" encoding="utf-8"?>
<sst xmlns="http://schemas.openxmlformats.org/spreadsheetml/2006/main" count="182" uniqueCount="49">
  <si>
    <t>DIPENDENTI - TEMPO DETERMINATO  - IMPORTI LORDI LIQUIDATI NEL 2019</t>
  </si>
  <si>
    <t xml:space="preserve">DIRIGENTE </t>
  </si>
  <si>
    <t xml:space="preserve">TOTALE </t>
  </si>
  <si>
    <t>NUMERO DIPENDENTI</t>
  </si>
  <si>
    <t xml:space="preserve">RETRIBUIZONE DI RISULTATO </t>
  </si>
  <si>
    <t xml:space="preserve">PRODUTTIVITA' </t>
  </si>
  <si>
    <t xml:space="preserve">INDENNITA' DI AREA DIRETTIVA </t>
  </si>
  <si>
    <t xml:space="preserve">LAVORO STRAORDINARIO </t>
  </si>
  <si>
    <t xml:space="preserve">INDENNITA' DI LINGUA </t>
  </si>
  <si>
    <t>DIPENDENTI - COMPARTO AUTONOMIE LOCALI   - IMPORTI LORDI LIQUIDATI NEL 2019</t>
  </si>
  <si>
    <t>DIRETTORE</t>
  </si>
  <si>
    <t>DIPENDENTI - TEMPO DETERMINATO  - IMPORTI LORDI LIQUIDATI NEL 2020</t>
  </si>
  <si>
    <t>DIPENDENTI - COMPARTO AUTONOMIE LOCALI   - IMPORTI LORDI LIQUIDATI NEL 2020</t>
  </si>
  <si>
    <t>DIPENDENTI - TEMPO DETERMINATO  - IMPORTI LORDI LIQUIDATI NEL 2021</t>
  </si>
  <si>
    <t>DIPENDENTI - COMPARTO AUTONOMIE LOCALI   - IMPORTI LORDI LIQUIDATI NEL 2021</t>
  </si>
  <si>
    <t>CATEGORIA D BASE</t>
  </si>
  <si>
    <t>CATEGORIA C BASE</t>
  </si>
  <si>
    <t>DIPENDENTI - TEMPO DETERMINATO  - IMPORTI LORDI LIQUIDATI NEL 2022</t>
  </si>
  <si>
    <t>DIPENDENTI - COMPARTO AUTONOMIE LOCALI   - IMPORTI LORDI LIQUIDATI NEL 2022</t>
  </si>
  <si>
    <t>CATEGORIA C EVOLUTA</t>
  </si>
  <si>
    <t xml:space="preserve">AMMONTARE COMPLESSIVO INCENTIVI </t>
  </si>
  <si>
    <t>PERSONALE DIRIGENZIALE E NON DIRIGENZIALE</t>
  </si>
  <si>
    <t>PERSONALE DIRIGENZIALE</t>
  </si>
  <si>
    <t>PERSONALE CON QUALIFICA DI DIRETTORE</t>
  </si>
  <si>
    <t>PERSONALE NON DIRIGENZIALE  (FOREG)</t>
  </si>
  <si>
    <t>INDENNITA' MANEGGIO DENARO</t>
  </si>
  <si>
    <t>INDENNITA' AREA DIRETTIVA</t>
  </si>
  <si>
    <t>LIQUIDATI  NELL'ANNO 2019</t>
  </si>
  <si>
    <t xml:space="preserve">DIP. EQUIVALENTI </t>
  </si>
  <si>
    <t xml:space="preserve">VALORE MEDIO </t>
  </si>
  <si>
    <t>LIQUIDATI  NELL'ANNO 2020</t>
  </si>
  <si>
    <t>LIQUIDATI  NELL'ANNO 2021</t>
  </si>
  <si>
    <t>LIQUIDATI  NELL'ANNO 2022</t>
  </si>
  <si>
    <t xml:space="preserve">Sabrina </t>
  </si>
  <si>
    <t xml:space="preserve">Marianna </t>
  </si>
  <si>
    <t xml:space="preserve">Michela-Evelyn-Daniela </t>
  </si>
  <si>
    <t xml:space="preserve">Mara </t>
  </si>
  <si>
    <t>Alberta, Nicola, Claudia, Martina (Patti)</t>
  </si>
  <si>
    <t>* Evelin e Michela 28/36</t>
  </si>
  <si>
    <t>*Michela 30/36 Martina 24/36</t>
  </si>
  <si>
    <t>Michela 30/36 - Martina 28/36</t>
  </si>
  <si>
    <t>Michela 30/36 per 10 mesi e 36/36 per 2 mesi - Martina 21/36</t>
  </si>
  <si>
    <t>Michela-Daniela-Evelin-Mara-Martina-Alberta-Nicola-Claudia-Maura</t>
  </si>
  <si>
    <t>Michela-Daniela-Evelin-Mara-Martina -Alberta-Nicola-Claudia-Maura</t>
  </si>
  <si>
    <t>1/1 al 30/9 Claudia 36/36 e dal 1/10 al 31/12 Michela 28/36</t>
  </si>
  <si>
    <t>Michela 30/36</t>
  </si>
  <si>
    <t xml:space="preserve">NOTE </t>
  </si>
  <si>
    <t>LIQUIDATI  NELL'ANNO 2023</t>
  </si>
  <si>
    <t xml:space="preserve">TOTALE PRODUTTIVITA' E RETRIBUZIONE DI RISULTATO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</si>
</sst>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€-2]\ * #,##0.00_-;\-[$€-2]\ * #,##0.00_-;_-[$€-2]\ * &quot;-&quot;??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164" fontId="0" fillId="0" borderId="1" xfId="0" applyNumberFormat="1" applyBorder="1"/>
    <xf numFmtId="164" fontId="0" fillId="2" borderId="1" xfId="0" applyNumberFormat="1" applyFill="1" applyBorder="1"/>
    <xf numFmtId="0" fontId="1" fillId="0" borderId="0" xfId="0" applyFont="1" applyAlignment="1">
      <alignment horizontal="center"/>
    </xf>
    <xf numFmtId="0" fontId="0" fillId="0" borderId="2" xfId="0" applyBorder="1"/>
    <xf numFmtId="4" fontId="0" fillId="0" borderId="3" xfId="0" applyNumberFormat="1" applyBorder="1"/>
    <xf numFmtId="4" fontId="0" fillId="0" borderId="1" xfId="0" applyNumberFormat="1" applyBorder="1"/>
    <xf numFmtId="164" fontId="1" fillId="0" borderId="0" xfId="0" applyNumberFormat="1" applyFont="1" applyAlignment="1">
      <alignment horizontal="center"/>
    </xf>
    <xf numFmtId="164" fontId="0" fillId="0" borderId="0" xfId="0" applyNumberFormat="1"/>
    <xf numFmtId="2" fontId="0" fillId="0" borderId="1" xfId="0" applyNumberFormat="1" applyBorder="1" applyAlignment="1">
      <alignment horizontal="center"/>
    </xf>
    <xf numFmtId="0" fontId="0" fillId="3" borderId="1" xfId="0" applyFill="1" applyBorder="1"/>
    <xf numFmtId="164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5"/>
  <sheetViews>
    <sheetView topLeftCell="A58" workbookViewId="0">
      <selection activeCell="A49" sqref="A49:H49"/>
    </sheetView>
  </sheetViews>
  <sheetFormatPr defaultRowHeight="15" x14ac:dyDescent="0.25"/>
  <cols>
    <col min="1" max="1" width="23.28515625" customWidth="1"/>
    <col min="2" max="2" width="12.140625" style="1" customWidth="1"/>
    <col min="3" max="8" width="23.28515625" customWidth="1"/>
    <col min="10" max="10" width="40.7109375" customWidth="1"/>
  </cols>
  <sheetData>
    <row r="1" spans="1:10" ht="27" customHeight="1" x14ac:dyDescent="0.25">
      <c r="A1" s="19" t="s">
        <v>0</v>
      </c>
      <c r="B1" s="19"/>
      <c r="C1" s="19"/>
      <c r="D1" s="19"/>
      <c r="E1" s="19"/>
      <c r="F1" s="19"/>
      <c r="G1" s="19"/>
      <c r="H1" s="19"/>
      <c r="J1" t="s">
        <v>46</v>
      </c>
    </row>
    <row r="2" spans="1:10" ht="30" x14ac:dyDescent="0.25">
      <c r="A2" s="3"/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2</v>
      </c>
    </row>
    <row r="3" spans="1:10" x14ac:dyDescent="0.25">
      <c r="A3" s="2" t="s">
        <v>1</v>
      </c>
      <c r="B3" s="4">
        <v>1</v>
      </c>
      <c r="C3" s="7">
        <v>0</v>
      </c>
      <c r="D3" s="7"/>
      <c r="E3" s="7"/>
      <c r="F3" s="7"/>
      <c r="G3" s="7"/>
      <c r="H3" s="7">
        <f>SUM(C3:G3)</f>
        <v>0</v>
      </c>
      <c r="J3" t="s">
        <v>33</v>
      </c>
    </row>
    <row r="4" spans="1:10" x14ac:dyDescent="0.25">
      <c r="A4" s="5" t="s">
        <v>2</v>
      </c>
      <c r="B4" s="6">
        <v>1</v>
      </c>
      <c r="C4" s="8">
        <f>SUM(C3)</f>
        <v>0</v>
      </c>
      <c r="D4" s="8">
        <f t="shared" ref="D4:H4" si="0">SUM(D3)</f>
        <v>0</v>
      </c>
      <c r="E4" s="8">
        <f t="shared" si="0"/>
        <v>0</v>
      </c>
      <c r="F4" s="8">
        <f t="shared" si="0"/>
        <v>0</v>
      </c>
      <c r="G4" s="8">
        <f t="shared" si="0"/>
        <v>0</v>
      </c>
      <c r="H4" s="8">
        <f t="shared" si="0"/>
        <v>0</v>
      </c>
    </row>
    <row r="7" spans="1:10" ht="28.5" customHeight="1" x14ac:dyDescent="0.25">
      <c r="A7" s="19" t="s">
        <v>9</v>
      </c>
      <c r="B7" s="19"/>
      <c r="C7" s="19"/>
      <c r="D7" s="19"/>
      <c r="E7" s="19"/>
      <c r="F7" s="19"/>
      <c r="G7" s="19"/>
      <c r="H7" s="19"/>
    </row>
    <row r="8" spans="1:10" ht="30" x14ac:dyDescent="0.25">
      <c r="A8" s="3"/>
      <c r="B8" s="3" t="s">
        <v>3</v>
      </c>
      <c r="C8" s="3" t="s">
        <v>4</v>
      </c>
      <c r="D8" s="3" t="s">
        <v>5</v>
      </c>
      <c r="E8" s="3" t="s">
        <v>6</v>
      </c>
      <c r="F8" s="3" t="s">
        <v>7</v>
      </c>
      <c r="G8" s="3" t="s">
        <v>8</v>
      </c>
      <c r="H8" s="3" t="s">
        <v>2</v>
      </c>
    </row>
    <row r="9" spans="1:10" x14ac:dyDescent="0.25">
      <c r="A9" s="2" t="s">
        <v>10</v>
      </c>
      <c r="B9" s="4">
        <v>1</v>
      </c>
      <c r="C9" s="7">
        <v>3211</v>
      </c>
      <c r="D9" s="7">
        <v>0</v>
      </c>
      <c r="E9" s="7">
        <v>0</v>
      </c>
      <c r="F9" s="7">
        <v>0</v>
      </c>
      <c r="G9" s="7">
        <v>0</v>
      </c>
      <c r="H9" s="7">
        <f>SUM(C9:G9)</f>
        <v>3211</v>
      </c>
      <c r="J9" t="s">
        <v>34</v>
      </c>
    </row>
    <row r="10" spans="1:10" x14ac:dyDescent="0.25">
      <c r="A10" s="2" t="s">
        <v>15</v>
      </c>
      <c r="B10" s="4">
        <v>3</v>
      </c>
      <c r="C10" s="7"/>
      <c r="D10" s="7">
        <v>3430</v>
      </c>
      <c r="E10" s="7">
        <v>1944</v>
      </c>
      <c r="F10" s="7">
        <v>84</v>
      </c>
      <c r="G10" s="7">
        <v>306</v>
      </c>
      <c r="H10" s="7">
        <f t="shared" ref="H10:H11" si="1">SUM(C10:G10)</f>
        <v>5764</v>
      </c>
      <c r="J10" t="s">
        <v>35</v>
      </c>
    </row>
    <row r="11" spans="1:10" x14ac:dyDescent="0.25">
      <c r="A11" s="2" t="s">
        <v>16</v>
      </c>
      <c r="B11" s="4">
        <v>5</v>
      </c>
      <c r="C11" s="7"/>
      <c r="D11" s="7">
        <v>4466</v>
      </c>
      <c r="E11" s="7"/>
      <c r="F11" s="7">
        <v>213</v>
      </c>
      <c r="G11" s="7">
        <v>640</v>
      </c>
      <c r="H11" s="7">
        <f t="shared" si="1"/>
        <v>5319</v>
      </c>
    </row>
    <row r="12" spans="1:10" x14ac:dyDescent="0.25">
      <c r="A12" s="5" t="s">
        <v>2</v>
      </c>
      <c r="B12" s="6"/>
      <c r="C12" s="8">
        <f>SUM(C9:C11)</f>
        <v>3211</v>
      </c>
      <c r="D12" s="8">
        <f t="shared" ref="D12:H12" si="2">SUM(D9:D11)</f>
        <v>7896</v>
      </c>
      <c r="E12" s="8">
        <f t="shared" si="2"/>
        <v>1944</v>
      </c>
      <c r="F12" s="8">
        <f t="shared" si="2"/>
        <v>297</v>
      </c>
      <c r="G12" s="8">
        <f t="shared" si="2"/>
        <v>946</v>
      </c>
      <c r="H12" s="8">
        <f t="shared" si="2"/>
        <v>14294</v>
      </c>
    </row>
    <row r="15" spans="1:10" x14ac:dyDescent="0.25">
      <c r="A15" s="19" t="s">
        <v>11</v>
      </c>
      <c r="B15" s="19"/>
      <c r="C15" s="19"/>
      <c r="D15" s="19"/>
      <c r="E15" s="19"/>
      <c r="F15" s="19"/>
      <c r="G15" s="19"/>
      <c r="H15" s="19"/>
    </row>
    <row r="16" spans="1:10" ht="30" x14ac:dyDescent="0.25">
      <c r="A16" s="3"/>
      <c r="B16" s="3" t="s">
        <v>3</v>
      </c>
      <c r="C16" s="3" t="s">
        <v>4</v>
      </c>
      <c r="D16" s="3" t="s">
        <v>5</v>
      </c>
      <c r="E16" s="3" t="s">
        <v>6</v>
      </c>
      <c r="F16" s="3" t="s">
        <v>7</v>
      </c>
      <c r="G16" s="3" t="s">
        <v>8</v>
      </c>
      <c r="H16" s="3" t="s">
        <v>2</v>
      </c>
    </row>
    <row r="17" spans="1:10" x14ac:dyDescent="0.25">
      <c r="A17" s="2" t="s">
        <v>1</v>
      </c>
      <c r="B17" s="4">
        <v>1</v>
      </c>
      <c r="C17" s="7">
        <v>15050</v>
      </c>
      <c r="D17" s="7"/>
      <c r="E17" s="7"/>
      <c r="F17" s="7"/>
      <c r="G17" s="7"/>
      <c r="H17" s="7">
        <f>SUM(C17:G17)</f>
        <v>15050</v>
      </c>
      <c r="J17" t="s">
        <v>33</v>
      </c>
    </row>
    <row r="18" spans="1:10" x14ac:dyDescent="0.25">
      <c r="A18" s="5" t="s">
        <v>2</v>
      </c>
      <c r="B18" s="6">
        <v>1</v>
      </c>
      <c r="C18" s="8">
        <f>SUM(C17)</f>
        <v>15050</v>
      </c>
      <c r="D18" s="8">
        <f t="shared" ref="D18" si="3">SUM(D17)</f>
        <v>0</v>
      </c>
      <c r="E18" s="8">
        <f t="shared" ref="E18" si="4">SUM(E17)</f>
        <v>0</v>
      </c>
      <c r="F18" s="8">
        <f t="shared" ref="F18" si="5">SUM(F17)</f>
        <v>0</v>
      </c>
      <c r="G18" s="8">
        <f t="shared" ref="G18" si="6">SUM(G17)</f>
        <v>0</v>
      </c>
      <c r="H18" s="8">
        <f t="shared" ref="H18" si="7">SUM(H17)</f>
        <v>15050</v>
      </c>
    </row>
    <row r="21" spans="1:10" x14ac:dyDescent="0.25">
      <c r="A21" s="19" t="s">
        <v>12</v>
      </c>
      <c r="B21" s="19"/>
      <c r="C21" s="19"/>
      <c r="D21" s="19"/>
      <c r="E21" s="19"/>
      <c r="F21" s="19"/>
      <c r="G21" s="19"/>
      <c r="H21" s="19"/>
    </row>
    <row r="22" spans="1:10" ht="30" x14ac:dyDescent="0.25">
      <c r="A22" s="3"/>
      <c r="B22" s="3" t="s">
        <v>3</v>
      </c>
      <c r="C22" s="3" t="s">
        <v>4</v>
      </c>
      <c r="D22" s="3" t="s">
        <v>5</v>
      </c>
      <c r="E22" s="3" t="s">
        <v>6</v>
      </c>
      <c r="F22" s="3" t="s">
        <v>7</v>
      </c>
      <c r="G22" s="3" t="s">
        <v>8</v>
      </c>
      <c r="H22" s="3" t="s">
        <v>2</v>
      </c>
    </row>
    <row r="23" spans="1:10" x14ac:dyDescent="0.25">
      <c r="A23" s="2" t="s">
        <v>10</v>
      </c>
      <c r="B23" s="4">
        <v>1</v>
      </c>
      <c r="C23" s="7">
        <v>3575</v>
      </c>
      <c r="D23" s="7">
        <v>0</v>
      </c>
      <c r="E23" s="7">
        <v>0</v>
      </c>
      <c r="F23" s="7">
        <v>0</v>
      </c>
      <c r="G23" s="7">
        <v>0</v>
      </c>
      <c r="H23" s="7">
        <f>SUM(C23:G23)</f>
        <v>3575</v>
      </c>
      <c r="J23" t="s">
        <v>34</v>
      </c>
    </row>
    <row r="24" spans="1:10" x14ac:dyDescent="0.25">
      <c r="A24" s="2" t="s">
        <v>15</v>
      </c>
      <c r="B24" s="4">
        <v>3</v>
      </c>
      <c r="C24" s="7"/>
      <c r="D24" s="7">
        <v>5813</v>
      </c>
      <c r="E24" s="7">
        <v>1950</v>
      </c>
      <c r="F24" s="7">
        <v>133</v>
      </c>
      <c r="G24" s="7">
        <v>300</v>
      </c>
      <c r="H24" s="7">
        <f t="shared" ref="H24:H25" si="8">SUM(C24:G24)</f>
        <v>8196</v>
      </c>
      <c r="J24" t="s">
        <v>35</v>
      </c>
    </row>
    <row r="25" spans="1:10" x14ac:dyDescent="0.25">
      <c r="A25" s="2" t="s">
        <v>16</v>
      </c>
      <c r="B25" s="4">
        <v>5</v>
      </c>
      <c r="C25" s="7"/>
      <c r="D25" s="7">
        <v>7902</v>
      </c>
      <c r="E25" s="7"/>
      <c r="F25" s="7">
        <v>169</v>
      </c>
      <c r="G25" s="7">
        <v>540</v>
      </c>
      <c r="H25" s="7">
        <f t="shared" si="8"/>
        <v>8611</v>
      </c>
      <c r="J25" t="s">
        <v>37</v>
      </c>
    </row>
    <row r="26" spans="1:10" x14ac:dyDescent="0.25">
      <c r="A26" s="5" t="s">
        <v>2</v>
      </c>
      <c r="B26" s="6"/>
      <c r="C26" s="8">
        <f>SUM(C23:C25)</f>
        <v>3575</v>
      </c>
      <c r="D26" s="8">
        <f t="shared" ref="D26" si="9">SUM(D23:D25)</f>
        <v>13715</v>
      </c>
      <c r="E26" s="8">
        <f t="shared" ref="E26" si="10">SUM(E23:E25)</f>
        <v>1950</v>
      </c>
      <c r="F26" s="8">
        <f t="shared" ref="F26" si="11">SUM(F23:F25)</f>
        <v>302</v>
      </c>
      <c r="G26" s="8">
        <f t="shared" ref="G26" si="12">SUM(G23:G25)</f>
        <v>840</v>
      </c>
      <c r="H26" s="8">
        <f t="shared" ref="H26" si="13">SUM(H23:H25)</f>
        <v>20382</v>
      </c>
    </row>
    <row r="29" spans="1:10" x14ac:dyDescent="0.25">
      <c r="A29" s="19" t="s">
        <v>13</v>
      </c>
      <c r="B29" s="19"/>
      <c r="C29" s="19"/>
      <c r="D29" s="19"/>
      <c r="E29" s="19"/>
      <c r="F29" s="19"/>
      <c r="G29" s="19"/>
      <c r="H29" s="19"/>
    </row>
    <row r="30" spans="1:10" ht="30" x14ac:dyDescent="0.25">
      <c r="A30" s="3"/>
      <c r="B30" s="3" t="s">
        <v>3</v>
      </c>
      <c r="C30" s="3" t="s">
        <v>4</v>
      </c>
      <c r="D30" s="3" t="s">
        <v>5</v>
      </c>
      <c r="E30" s="3" t="s">
        <v>6</v>
      </c>
      <c r="F30" s="3" t="s">
        <v>7</v>
      </c>
      <c r="G30" s="3" t="s">
        <v>8</v>
      </c>
      <c r="H30" s="3" t="s">
        <v>2</v>
      </c>
    </row>
    <row r="31" spans="1:10" x14ac:dyDescent="0.25">
      <c r="A31" s="2" t="s">
        <v>1</v>
      </c>
      <c r="B31" s="4">
        <v>1</v>
      </c>
      <c r="C31" s="7">
        <v>3920</v>
      </c>
      <c r="D31" s="7"/>
      <c r="E31" s="7"/>
      <c r="F31" s="7"/>
      <c r="G31" s="7"/>
      <c r="H31" s="7">
        <f>SUM(C31:G31)</f>
        <v>3920</v>
      </c>
      <c r="J31" t="s">
        <v>33</v>
      </c>
    </row>
    <row r="32" spans="1:10" x14ac:dyDescent="0.25">
      <c r="A32" s="5" t="s">
        <v>2</v>
      </c>
      <c r="B32" s="6">
        <v>1</v>
      </c>
      <c r="C32" s="8">
        <f>SUM(C31)</f>
        <v>3920</v>
      </c>
      <c r="D32" s="8">
        <f t="shared" ref="D32" si="14">SUM(D31)</f>
        <v>0</v>
      </c>
      <c r="E32" s="8">
        <f t="shared" ref="E32" si="15">SUM(E31)</f>
        <v>0</v>
      </c>
      <c r="F32" s="8">
        <f t="shared" ref="F32" si="16">SUM(F31)</f>
        <v>0</v>
      </c>
      <c r="G32" s="8">
        <f t="shared" ref="G32" si="17">SUM(G31)</f>
        <v>0</v>
      </c>
      <c r="H32" s="8">
        <f t="shared" ref="H32" si="18">SUM(H31)</f>
        <v>3920</v>
      </c>
    </row>
    <row r="35" spans="1:10" x14ac:dyDescent="0.25">
      <c r="A35" s="19" t="s">
        <v>14</v>
      </c>
      <c r="B35" s="19"/>
      <c r="C35" s="19"/>
      <c r="D35" s="19"/>
      <c r="E35" s="19"/>
      <c r="F35" s="19"/>
      <c r="G35" s="19"/>
      <c r="H35" s="19"/>
    </row>
    <row r="36" spans="1:10" ht="30" x14ac:dyDescent="0.25">
      <c r="A36" s="3"/>
      <c r="B36" s="3" t="s">
        <v>3</v>
      </c>
      <c r="C36" s="3" t="s">
        <v>4</v>
      </c>
      <c r="D36" s="3" t="s">
        <v>5</v>
      </c>
      <c r="E36" s="3" t="s">
        <v>6</v>
      </c>
      <c r="F36" s="3" t="s">
        <v>7</v>
      </c>
      <c r="G36" s="3" t="s">
        <v>8</v>
      </c>
      <c r="H36" s="3" t="s">
        <v>2</v>
      </c>
    </row>
    <row r="37" spans="1:10" x14ac:dyDescent="0.25">
      <c r="A37" s="2" t="s">
        <v>10</v>
      </c>
      <c r="B37" s="4">
        <v>1</v>
      </c>
      <c r="C37" s="7">
        <v>3200</v>
      </c>
      <c r="D37" s="7">
        <v>0</v>
      </c>
      <c r="E37" s="7">
        <v>0</v>
      </c>
      <c r="F37" s="7">
        <v>0</v>
      </c>
      <c r="G37" s="7">
        <v>0</v>
      </c>
      <c r="H37" s="7">
        <f>SUM(C37:G37)</f>
        <v>3200</v>
      </c>
      <c r="J37" t="s">
        <v>34</v>
      </c>
    </row>
    <row r="38" spans="1:10" x14ac:dyDescent="0.25">
      <c r="A38" s="2" t="s">
        <v>15</v>
      </c>
      <c r="B38" s="4">
        <v>3</v>
      </c>
      <c r="C38" s="7"/>
      <c r="D38" s="7">
        <v>3095</v>
      </c>
      <c r="E38" s="7">
        <v>1950</v>
      </c>
      <c r="F38" s="7">
        <v>288</v>
      </c>
      <c r="G38" s="7">
        <v>270</v>
      </c>
      <c r="H38" s="7">
        <f t="shared" ref="H38:H39" si="19">SUM(C38:G38)</f>
        <v>5603</v>
      </c>
      <c r="J38" t="s">
        <v>35</v>
      </c>
    </row>
    <row r="39" spans="1:10" x14ac:dyDescent="0.25">
      <c r="A39" s="2" t="s">
        <v>16</v>
      </c>
      <c r="B39" s="4">
        <v>5</v>
      </c>
      <c r="C39" s="7"/>
      <c r="D39" s="7">
        <v>3821</v>
      </c>
      <c r="E39" s="7"/>
      <c r="F39" s="7">
        <f>111+253</f>
        <v>364</v>
      </c>
      <c r="G39" s="7">
        <v>623</v>
      </c>
      <c r="H39" s="7">
        <f t="shared" si="19"/>
        <v>4808</v>
      </c>
      <c r="J39" t="s">
        <v>37</v>
      </c>
    </row>
    <row r="40" spans="1:10" x14ac:dyDescent="0.25">
      <c r="A40" s="5" t="s">
        <v>2</v>
      </c>
      <c r="B40" s="6"/>
      <c r="C40" s="8">
        <f>SUM(C37:C39)</f>
        <v>3200</v>
      </c>
      <c r="D40" s="8">
        <f t="shared" ref="D40" si="20">SUM(D37:D39)</f>
        <v>6916</v>
      </c>
      <c r="E40" s="8">
        <f t="shared" ref="E40" si="21">SUM(E37:E39)</f>
        <v>1950</v>
      </c>
      <c r="F40" s="8">
        <f t="shared" ref="F40" si="22">SUM(F37:F39)</f>
        <v>652</v>
      </c>
      <c r="G40" s="8">
        <f t="shared" ref="G40" si="23">SUM(G37:G39)</f>
        <v>893</v>
      </c>
      <c r="H40" s="8">
        <f t="shared" ref="H40" si="24">SUM(H37:H39)</f>
        <v>13611</v>
      </c>
    </row>
    <row r="43" spans="1:10" x14ac:dyDescent="0.25">
      <c r="A43" s="19" t="s">
        <v>17</v>
      </c>
      <c r="B43" s="19"/>
      <c r="C43" s="19"/>
      <c r="D43" s="19"/>
      <c r="E43" s="19"/>
      <c r="F43" s="19"/>
      <c r="G43" s="19"/>
      <c r="H43" s="19"/>
    </row>
    <row r="44" spans="1:10" ht="30" x14ac:dyDescent="0.25">
      <c r="A44" s="3"/>
      <c r="B44" s="3" t="s">
        <v>3</v>
      </c>
      <c r="C44" s="3" t="s">
        <v>4</v>
      </c>
      <c r="D44" s="3" t="s">
        <v>5</v>
      </c>
      <c r="E44" s="3" t="s">
        <v>6</v>
      </c>
      <c r="F44" s="3" t="s">
        <v>7</v>
      </c>
      <c r="G44" s="3" t="s">
        <v>8</v>
      </c>
      <c r="H44" s="3" t="s">
        <v>2</v>
      </c>
    </row>
    <row r="45" spans="1:10" x14ac:dyDescent="0.25">
      <c r="A45" s="2" t="s">
        <v>1</v>
      </c>
      <c r="B45" s="4">
        <v>1</v>
      </c>
      <c r="C45" s="7">
        <v>7911</v>
      </c>
      <c r="D45" s="7"/>
      <c r="E45" s="7"/>
      <c r="F45" s="7"/>
      <c r="G45" s="7"/>
      <c r="H45" s="7">
        <f>SUM(C45:G45)</f>
        <v>7911</v>
      </c>
      <c r="J45" t="s">
        <v>33</v>
      </c>
    </row>
    <row r="46" spans="1:10" x14ac:dyDescent="0.25">
      <c r="A46" s="5" t="s">
        <v>2</v>
      </c>
      <c r="B46" s="6">
        <v>1</v>
      </c>
      <c r="C46" s="8">
        <f>SUM(C45)</f>
        <v>7911</v>
      </c>
      <c r="D46" s="8">
        <f t="shared" ref="D46" si="25">SUM(D45)</f>
        <v>0</v>
      </c>
      <c r="E46" s="8">
        <f t="shared" ref="E46" si="26">SUM(E45)</f>
        <v>0</v>
      </c>
      <c r="F46" s="8">
        <f t="shared" ref="F46" si="27">SUM(F45)</f>
        <v>0</v>
      </c>
      <c r="G46" s="8">
        <f t="shared" ref="G46" si="28">SUM(G45)</f>
        <v>0</v>
      </c>
      <c r="H46" s="8">
        <f t="shared" ref="H46" si="29">SUM(H45)</f>
        <v>7911</v>
      </c>
    </row>
    <row r="49" spans="1:10" x14ac:dyDescent="0.25">
      <c r="A49" s="19" t="s">
        <v>18</v>
      </c>
      <c r="B49" s="19"/>
      <c r="C49" s="19"/>
      <c r="D49" s="19"/>
      <c r="E49" s="19"/>
      <c r="F49" s="19"/>
      <c r="G49" s="19"/>
      <c r="H49" s="19"/>
    </row>
    <row r="50" spans="1:10" ht="30" x14ac:dyDescent="0.25">
      <c r="A50" s="3"/>
      <c r="B50" s="3" t="s">
        <v>3</v>
      </c>
      <c r="C50" s="3" t="s">
        <v>4</v>
      </c>
      <c r="D50" s="3" t="s">
        <v>5</v>
      </c>
      <c r="E50" s="3" t="s">
        <v>6</v>
      </c>
      <c r="F50" s="3" t="s">
        <v>7</v>
      </c>
      <c r="G50" s="3" t="s">
        <v>8</v>
      </c>
      <c r="H50" s="3" t="s">
        <v>2</v>
      </c>
    </row>
    <row r="51" spans="1:10" x14ac:dyDescent="0.25">
      <c r="A51" s="2" t="s">
        <v>10</v>
      </c>
      <c r="B51" s="4">
        <v>1</v>
      </c>
      <c r="C51" s="7">
        <v>3313</v>
      </c>
      <c r="D51" s="7">
        <v>0</v>
      </c>
      <c r="E51" s="7">
        <v>0</v>
      </c>
      <c r="F51" s="7">
        <v>0</v>
      </c>
      <c r="G51" s="7">
        <v>0</v>
      </c>
      <c r="H51" s="7">
        <f>SUM(C51:G51)</f>
        <v>3313</v>
      </c>
      <c r="J51" t="s">
        <v>34</v>
      </c>
    </row>
    <row r="52" spans="1:10" x14ac:dyDescent="0.25">
      <c r="A52" s="2" t="s">
        <v>15</v>
      </c>
      <c r="B52" s="4">
        <v>3</v>
      </c>
      <c r="C52" s="7"/>
      <c r="D52" s="7">
        <v>2475</v>
      </c>
      <c r="E52" s="7">
        <v>0</v>
      </c>
      <c r="F52" s="7">
        <v>191</v>
      </c>
      <c r="G52" s="7">
        <v>224</v>
      </c>
      <c r="H52" s="7">
        <f t="shared" ref="H52:H54" si="30">SUM(C52:G52)</f>
        <v>2890</v>
      </c>
      <c r="J52" t="s">
        <v>35</v>
      </c>
    </row>
    <row r="53" spans="1:10" x14ac:dyDescent="0.25">
      <c r="A53" s="2" t="s">
        <v>19</v>
      </c>
      <c r="B53" s="4">
        <v>1</v>
      </c>
      <c r="C53" s="7"/>
      <c r="D53" s="7">
        <v>1067</v>
      </c>
      <c r="E53" s="7">
        <v>2383</v>
      </c>
      <c r="F53" s="7">
        <v>19</v>
      </c>
      <c r="G53" s="7">
        <v>111</v>
      </c>
      <c r="H53" s="7"/>
      <c r="J53" t="s">
        <v>36</v>
      </c>
    </row>
    <row r="54" spans="1:10" x14ac:dyDescent="0.25">
      <c r="A54" s="2" t="s">
        <v>16</v>
      </c>
      <c r="B54" s="4">
        <v>4</v>
      </c>
      <c r="C54" s="7"/>
      <c r="D54" s="7">
        <v>3399</v>
      </c>
      <c r="E54" s="7"/>
      <c r="F54" s="7">
        <v>152</v>
      </c>
      <c r="G54" s="7">
        <v>463</v>
      </c>
      <c r="H54" s="7">
        <f t="shared" si="30"/>
        <v>4014</v>
      </c>
      <c r="J54" t="s">
        <v>37</v>
      </c>
    </row>
    <row r="55" spans="1:10" x14ac:dyDescent="0.25">
      <c r="A55" s="5" t="s">
        <v>2</v>
      </c>
      <c r="B55" s="6"/>
      <c r="C55" s="8">
        <f>SUM(C51:C54)</f>
        <v>3313</v>
      </c>
      <c r="D55" s="8">
        <f t="shared" ref="D55" si="31">SUM(D51:D54)</f>
        <v>6941</v>
      </c>
      <c r="E55" s="8">
        <f t="shared" ref="E55" si="32">SUM(E51:E54)</f>
        <v>2383</v>
      </c>
      <c r="F55" s="8">
        <f t="shared" ref="F55" si="33">SUM(F51:F54)</f>
        <v>362</v>
      </c>
      <c r="G55" s="8">
        <f t="shared" ref="G55" si="34">SUM(G51:G54)</f>
        <v>798</v>
      </c>
      <c r="H55" s="8">
        <f t="shared" ref="H55" si="35">SUM(H51:H54)</f>
        <v>10217</v>
      </c>
    </row>
  </sheetData>
  <mergeCells count="8">
    <mergeCell ref="A43:H43"/>
    <mergeCell ref="A49:H49"/>
    <mergeCell ref="A1:H1"/>
    <mergeCell ref="A7:H7"/>
    <mergeCell ref="A15:H15"/>
    <mergeCell ref="A21:H21"/>
    <mergeCell ref="A29:H29"/>
    <mergeCell ref="A35:H3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5F8C2-4377-4608-9899-51242BDAAF71}">
  <dimension ref="A1:F67"/>
  <sheetViews>
    <sheetView tabSelected="1" topLeftCell="A46" workbookViewId="0">
      <selection activeCell="P65" sqref="P65"/>
    </sheetView>
  </sheetViews>
  <sheetFormatPr defaultRowHeight="15" x14ac:dyDescent="0.25"/>
  <cols>
    <col min="1" max="1" width="41.28515625" customWidth="1"/>
    <col min="2" max="2" width="27.7109375" style="14" customWidth="1"/>
    <col min="3" max="4" width="27.7109375" customWidth="1"/>
    <col min="5" max="5" width="0" hidden="1" customWidth="1"/>
    <col min="6" max="6" width="69" hidden="1" customWidth="1"/>
  </cols>
  <sheetData>
    <row r="1" spans="1:6" x14ac:dyDescent="0.25">
      <c r="A1" s="20" t="s">
        <v>20</v>
      </c>
      <c r="B1" s="20"/>
      <c r="C1" s="20"/>
      <c r="D1" s="20"/>
    </row>
    <row r="2" spans="1:6" x14ac:dyDescent="0.25">
      <c r="A2" s="20" t="s">
        <v>27</v>
      </c>
      <c r="B2" s="20"/>
      <c r="C2" s="20"/>
      <c r="D2" s="20"/>
    </row>
    <row r="3" spans="1:6" x14ac:dyDescent="0.25">
      <c r="A3" s="20" t="s">
        <v>21</v>
      </c>
      <c r="B3" s="20"/>
      <c r="C3" s="20"/>
      <c r="D3" s="20"/>
      <c r="F3" t="s">
        <v>46</v>
      </c>
    </row>
    <row r="4" spans="1:6" x14ac:dyDescent="0.25">
      <c r="A4" s="9"/>
      <c r="B4" s="13"/>
      <c r="C4" s="9"/>
      <c r="D4" s="9"/>
    </row>
    <row r="5" spans="1:6" ht="35.25" customHeight="1" x14ac:dyDescent="0.25">
      <c r="A5" s="16"/>
      <c r="B5" s="17" t="s">
        <v>48</v>
      </c>
      <c r="C5" s="18" t="s">
        <v>28</v>
      </c>
      <c r="D5" s="18" t="s">
        <v>29</v>
      </c>
    </row>
    <row r="6" spans="1:6" x14ac:dyDescent="0.25">
      <c r="A6" s="2" t="s">
        <v>22</v>
      </c>
      <c r="B6" s="7">
        <f>Foglio1!C3</f>
        <v>0</v>
      </c>
      <c r="C6" s="4">
        <v>1</v>
      </c>
      <c r="D6" s="12">
        <f>B6/C6</f>
        <v>0</v>
      </c>
      <c r="F6" t="s">
        <v>33</v>
      </c>
    </row>
    <row r="7" spans="1:6" x14ac:dyDescent="0.25">
      <c r="A7" s="2" t="s">
        <v>23</v>
      </c>
      <c r="B7" s="7">
        <f>Foglio1!C9</f>
        <v>3211</v>
      </c>
      <c r="C7" s="4">
        <v>1</v>
      </c>
      <c r="D7" s="12">
        <f>B7/C7</f>
        <v>3211</v>
      </c>
      <c r="F7" t="s">
        <v>34</v>
      </c>
    </row>
    <row r="8" spans="1:6" x14ac:dyDescent="0.25">
      <c r="A8" s="2" t="s">
        <v>24</v>
      </c>
      <c r="B8" s="7">
        <f>Foglio1!D10+Foglio1!D11</f>
        <v>7896</v>
      </c>
      <c r="C8" s="15">
        <f>7 +2/36*28</f>
        <v>8.5555555555555554</v>
      </c>
      <c r="D8" s="12">
        <f>B8/C8</f>
        <v>922.90909090909088</v>
      </c>
      <c r="F8" t="s">
        <v>42</v>
      </c>
    </row>
    <row r="9" spans="1:6" x14ac:dyDescent="0.25">
      <c r="A9" s="10"/>
      <c r="C9" s="1"/>
      <c r="D9" s="11"/>
      <c r="F9" t="s">
        <v>38</v>
      </c>
    </row>
    <row r="10" spans="1:6" x14ac:dyDescent="0.25">
      <c r="A10" s="10"/>
      <c r="C10" s="1"/>
      <c r="D10" s="11"/>
    </row>
    <row r="11" spans="1:6" x14ac:dyDescent="0.25">
      <c r="A11" s="2" t="s">
        <v>25</v>
      </c>
      <c r="B11" s="7">
        <v>111.75</v>
      </c>
      <c r="C11" s="4">
        <v>1</v>
      </c>
      <c r="D11" s="12">
        <f>B11/C11</f>
        <v>111.75</v>
      </c>
      <c r="F11" t="s">
        <v>44</v>
      </c>
    </row>
    <row r="12" spans="1:6" x14ac:dyDescent="0.25">
      <c r="A12" s="2" t="s">
        <v>26</v>
      </c>
      <c r="B12" s="7">
        <f>Foglio1!E10</f>
        <v>1944</v>
      </c>
      <c r="C12" s="4">
        <v>1</v>
      </c>
      <c r="D12" s="12">
        <f>B12/C12</f>
        <v>1944</v>
      </c>
    </row>
    <row r="15" spans="1:6" x14ac:dyDescent="0.25">
      <c r="A15" s="20" t="s">
        <v>20</v>
      </c>
      <c r="B15" s="20"/>
      <c r="C15" s="20"/>
      <c r="D15" s="20"/>
    </row>
    <row r="16" spans="1:6" x14ac:dyDescent="0.25">
      <c r="A16" s="20" t="s">
        <v>30</v>
      </c>
      <c r="B16" s="20"/>
      <c r="C16" s="20"/>
      <c r="D16" s="20"/>
    </row>
    <row r="17" spans="1:6" x14ac:dyDescent="0.25">
      <c r="A17" s="20" t="s">
        <v>21</v>
      </c>
      <c r="B17" s="20"/>
      <c r="C17" s="20"/>
      <c r="D17" s="20"/>
    </row>
    <row r="18" spans="1:6" x14ac:dyDescent="0.25">
      <c r="A18" s="9"/>
      <c r="B18" s="13"/>
      <c r="C18" s="9"/>
      <c r="D18" s="9"/>
    </row>
    <row r="19" spans="1:6" ht="30" x14ac:dyDescent="0.25">
      <c r="A19" s="16"/>
      <c r="B19" s="17" t="s">
        <v>48</v>
      </c>
      <c r="C19" s="18" t="s">
        <v>28</v>
      </c>
      <c r="D19" s="18" t="s">
        <v>29</v>
      </c>
    </row>
    <row r="20" spans="1:6" x14ac:dyDescent="0.25">
      <c r="A20" s="2" t="s">
        <v>22</v>
      </c>
      <c r="B20" s="7">
        <f>Foglio1!C18</f>
        <v>15050</v>
      </c>
      <c r="C20" s="4">
        <v>1</v>
      </c>
      <c r="D20" s="12">
        <f>B20/C20</f>
        <v>15050</v>
      </c>
      <c r="F20" t="s">
        <v>33</v>
      </c>
    </row>
    <row r="21" spans="1:6" x14ac:dyDescent="0.25">
      <c r="A21" s="2" t="s">
        <v>23</v>
      </c>
      <c r="B21" s="7">
        <f>Foglio1!C23</f>
        <v>3575</v>
      </c>
      <c r="C21" s="4">
        <v>1</v>
      </c>
      <c r="D21" s="12">
        <f>B21/C21</f>
        <v>3575</v>
      </c>
      <c r="F21" t="s">
        <v>34</v>
      </c>
    </row>
    <row r="22" spans="1:6" x14ac:dyDescent="0.25">
      <c r="A22" s="2" t="s">
        <v>24</v>
      </c>
      <c r="B22" s="7">
        <f>Foglio1!D24+Foglio1!D25</f>
        <v>13715</v>
      </c>
      <c r="C22" s="15">
        <f>7 +1/36*30+1/36*24</f>
        <v>8.5</v>
      </c>
      <c r="D22" s="12">
        <f>B22/C22</f>
        <v>1613.5294117647059</v>
      </c>
      <c r="F22" t="s">
        <v>42</v>
      </c>
    </row>
    <row r="23" spans="1:6" x14ac:dyDescent="0.25">
      <c r="A23" s="10"/>
      <c r="C23" s="1"/>
      <c r="D23" s="11"/>
      <c r="F23" t="s">
        <v>39</v>
      </c>
    </row>
    <row r="24" spans="1:6" x14ac:dyDescent="0.25">
      <c r="A24" s="10"/>
      <c r="C24" s="1"/>
      <c r="D24" s="11"/>
    </row>
    <row r="25" spans="1:6" x14ac:dyDescent="0.25">
      <c r="A25" s="2" t="s">
        <v>25</v>
      </c>
      <c r="B25" s="7">
        <v>161.25</v>
      </c>
      <c r="C25" s="15">
        <f>1*30/36</f>
        <v>0.83333333333333337</v>
      </c>
      <c r="D25" s="12">
        <f>B25/C25</f>
        <v>193.5</v>
      </c>
      <c r="F25" t="s">
        <v>45</v>
      </c>
    </row>
    <row r="26" spans="1:6" x14ac:dyDescent="0.25">
      <c r="A26" s="2" t="s">
        <v>26</v>
      </c>
      <c r="B26" s="7">
        <f>Foglio1!E24</f>
        <v>1950</v>
      </c>
      <c r="C26" s="4">
        <v>1</v>
      </c>
      <c r="D26" s="12">
        <f>B26/C26</f>
        <v>1950</v>
      </c>
    </row>
    <row r="29" spans="1:6" x14ac:dyDescent="0.25">
      <c r="A29" s="20" t="s">
        <v>20</v>
      </c>
      <c r="B29" s="20"/>
      <c r="C29" s="20"/>
      <c r="D29" s="20"/>
    </row>
    <row r="30" spans="1:6" x14ac:dyDescent="0.25">
      <c r="A30" s="20" t="s">
        <v>31</v>
      </c>
      <c r="B30" s="20"/>
      <c r="C30" s="20"/>
      <c r="D30" s="20"/>
    </row>
    <row r="31" spans="1:6" x14ac:dyDescent="0.25">
      <c r="A31" s="20" t="s">
        <v>21</v>
      </c>
      <c r="B31" s="20"/>
      <c r="C31" s="20"/>
      <c r="D31" s="20"/>
    </row>
    <row r="32" spans="1:6" x14ac:dyDescent="0.25">
      <c r="A32" s="9"/>
      <c r="B32" s="13"/>
      <c r="C32" s="9"/>
      <c r="D32" s="9"/>
    </row>
    <row r="33" spans="1:6" ht="30" x14ac:dyDescent="0.25">
      <c r="A33" s="16"/>
      <c r="B33" s="17" t="s">
        <v>48</v>
      </c>
      <c r="C33" s="18" t="s">
        <v>28</v>
      </c>
      <c r="D33" s="18" t="s">
        <v>29</v>
      </c>
    </row>
    <row r="34" spans="1:6" x14ac:dyDescent="0.25">
      <c r="A34" s="2" t="s">
        <v>22</v>
      </c>
      <c r="B34" s="7">
        <f>Foglio1!C31</f>
        <v>3920</v>
      </c>
      <c r="C34" s="4">
        <v>1</v>
      </c>
      <c r="D34" s="12">
        <f>B34/C34</f>
        <v>3920</v>
      </c>
      <c r="F34" t="s">
        <v>33</v>
      </c>
    </row>
    <row r="35" spans="1:6" x14ac:dyDescent="0.25">
      <c r="A35" s="2" t="s">
        <v>23</v>
      </c>
      <c r="B35" s="7">
        <f>Foglio1!C37</f>
        <v>3200</v>
      </c>
      <c r="C35" s="4">
        <v>1</v>
      </c>
      <c r="D35" s="12">
        <f>B35/C35</f>
        <v>3200</v>
      </c>
      <c r="F35" t="s">
        <v>34</v>
      </c>
    </row>
    <row r="36" spans="1:6" x14ac:dyDescent="0.25">
      <c r="A36" s="2" t="s">
        <v>24</v>
      </c>
      <c r="B36" s="7">
        <f>Foglio1!D38+Foglio1!D39</f>
        <v>6916</v>
      </c>
      <c r="C36" s="15">
        <f>7+1/36*30+1/36*28</f>
        <v>8.6111111111111107</v>
      </c>
      <c r="D36" s="12">
        <f>B36/C36</f>
        <v>803.14838709677429</v>
      </c>
      <c r="F36" t="s">
        <v>42</v>
      </c>
    </row>
    <row r="37" spans="1:6" x14ac:dyDescent="0.25">
      <c r="A37" s="10"/>
      <c r="C37" s="1"/>
      <c r="D37" s="11"/>
      <c r="F37" t="s">
        <v>40</v>
      </c>
    </row>
    <row r="38" spans="1:6" x14ac:dyDescent="0.25">
      <c r="A38" s="10"/>
      <c r="C38" s="1"/>
      <c r="D38" s="11"/>
    </row>
    <row r="39" spans="1:6" x14ac:dyDescent="0.25">
      <c r="A39" s="2" t="s">
        <v>25</v>
      </c>
      <c r="B39" s="7">
        <v>168</v>
      </c>
      <c r="C39" s="15">
        <f>1*30/36</f>
        <v>0.83333333333333337</v>
      </c>
      <c r="D39" s="12">
        <f>B39/C39</f>
        <v>201.6</v>
      </c>
      <c r="F39" t="s">
        <v>45</v>
      </c>
    </row>
    <row r="40" spans="1:6" x14ac:dyDescent="0.25">
      <c r="A40" s="2" t="s">
        <v>26</v>
      </c>
      <c r="B40" s="7">
        <f>Foglio1!E38</f>
        <v>1950</v>
      </c>
      <c r="C40" s="4">
        <v>1</v>
      </c>
      <c r="D40" s="12">
        <f>B40/C40</f>
        <v>1950</v>
      </c>
    </row>
    <row r="43" spans="1:6" x14ac:dyDescent="0.25">
      <c r="A43" s="20" t="s">
        <v>20</v>
      </c>
      <c r="B43" s="20"/>
      <c r="C43" s="20"/>
      <c r="D43" s="20"/>
    </row>
    <row r="44" spans="1:6" x14ac:dyDescent="0.25">
      <c r="A44" s="20" t="s">
        <v>32</v>
      </c>
      <c r="B44" s="20"/>
      <c r="C44" s="20"/>
      <c r="D44" s="20"/>
    </row>
    <row r="45" spans="1:6" x14ac:dyDescent="0.25">
      <c r="A45" s="20" t="s">
        <v>21</v>
      </c>
      <c r="B45" s="20"/>
      <c r="C45" s="20"/>
      <c r="D45" s="20"/>
    </row>
    <row r="46" spans="1:6" x14ac:dyDescent="0.25">
      <c r="A46" s="9"/>
      <c r="B46" s="13"/>
      <c r="C46" s="9"/>
      <c r="D46" s="9"/>
    </row>
    <row r="47" spans="1:6" ht="30" x14ac:dyDescent="0.25">
      <c r="A47" s="16"/>
      <c r="B47" s="17" t="s">
        <v>48</v>
      </c>
      <c r="C47" s="18" t="s">
        <v>28</v>
      </c>
      <c r="D47" s="18" t="s">
        <v>29</v>
      </c>
    </row>
    <row r="48" spans="1:6" x14ac:dyDescent="0.25">
      <c r="A48" s="2" t="s">
        <v>22</v>
      </c>
      <c r="B48" s="7">
        <f>Foglio1!C45</f>
        <v>7911</v>
      </c>
      <c r="C48" s="4">
        <v>1</v>
      </c>
      <c r="D48" s="12">
        <f>B48/C48</f>
        <v>7911</v>
      </c>
      <c r="F48" t="s">
        <v>33</v>
      </c>
    </row>
    <row r="49" spans="1:6" x14ac:dyDescent="0.25">
      <c r="A49" s="2" t="s">
        <v>23</v>
      </c>
      <c r="B49" s="7">
        <f>Foglio1!C51</f>
        <v>3313</v>
      </c>
      <c r="C49" s="4">
        <v>1</v>
      </c>
      <c r="D49" s="12">
        <f>B49/C49</f>
        <v>3313</v>
      </c>
      <c r="F49" t="s">
        <v>34</v>
      </c>
    </row>
    <row r="50" spans="1:6" x14ac:dyDescent="0.25">
      <c r="A50" s="2" t="s">
        <v>24</v>
      </c>
      <c r="B50" s="7">
        <f>Foglio1!D52+Foglio1!D53+Foglio1!D54</f>
        <v>6941</v>
      </c>
      <c r="C50" s="15">
        <f>7+1/36*21+1/12*10*30/36+1/12*2</f>
        <v>8.4444444444444429</v>
      </c>
      <c r="D50" s="12">
        <f>B50/C50</f>
        <v>821.96052631578959</v>
      </c>
      <c r="F50" t="s">
        <v>43</v>
      </c>
    </row>
    <row r="51" spans="1:6" x14ac:dyDescent="0.25">
      <c r="A51" s="10"/>
      <c r="C51" s="1"/>
      <c r="D51" s="11"/>
      <c r="F51" t="s">
        <v>41</v>
      </c>
    </row>
    <row r="52" spans="1:6" x14ac:dyDescent="0.25">
      <c r="A52" s="10"/>
      <c r="C52" s="1"/>
      <c r="D52" s="11"/>
    </row>
    <row r="53" spans="1:6" x14ac:dyDescent="0.25">
      <c r="A53" s="2" t="s">
        <v>25</v>
      </c>
      <c r="B53" s="7">
        <v>152.25</v>
      </c>
      <c r="C53" s="15">
        <f>1*10/12*30/36+1*2/12</f>
        <v>0.86111111111111105</v>
      </c>
      <c r="D53" s="12">
        <f>B53/C53</f>
        <v>176.80645161290323</v>
      </c>
      <c r="F53" t="s">
        <v>45</v>
      </c>
    </row>
    <row r="54" spans="1:6" x14ac:dyDescent="0.25">
      <c r="A54" s="2" t="s">
        <v>26</v>
      </c>
      <c r="B54" s="7">
        <f>Foglio1!E55</f>
        <v>2383</v>
      </c>
      <c r="C54" s="4">
        <v>1</v>
      </c>
      <c r="D54" s="12">
        <f>B54/C54</f>
        <v>2383</v>
      </c>
    </row>
    <row r="56" spans="1:6" x14ac:dyDescent="0.25">
      <c r="A56" s="20" t="s">
        <v>20</v>
      </c>
      <c r="B56" s="20"/>
      <c r="C56" s="20"/>
      <c r="D56" s="20"/>
    </row>
    <row r="57" spans="1:6" x14ac:dyDescent="0.25">
      <c r="A57" s="20" t="s">
        <v>47</v>
      </c>
      <c r="B57" s="20"/>
      <c r="C57" s="20"/>
      <c r="D57" s="20"/>
    </row>
    <row r="58" spans="1:6" x14ac:dyDescent="0.25">
      <c r="A58" s="20" t="s">
        <v>21</v>
      </c>
      <c r="B58" s="20"/>
      <c r="C58" s="20"/>
      <c r="D58" s="20"/>
    </row>
    <row r="59" spans="1:6" x14ac:dyDescent="0.25">
      <c r="A59" s="9"/>
      <c r="B59" s="13"/>
      <c r="C59" s="9"/>
      <c r="D59" s="9"/>
    </row>
    <row r="60" spans="1:6" ht="30" x14ac:dyDescent="0.25">
      <c r="A60" s="16"/>
      <c r="B60" s="17" t="s">
        <v>48</v>
      </c>
      <c r="C60" s="18" t="s">
        <v>28</v>
      </c>
      <c r="D60" s="18" t="s">
        <v>29</v>
      </c>
    </row>
    <row r="61" spans="1:6" x14ac:dyDescent="0.25">
      <c r="A61" s="2" t="s">
        <v>22</v>
      </c>
      <c r="B61" s="7">
        <v>8037.94</v>
      </c>
      <c r="C61" s="4">
        <v>1</v>
      </c>
      <c r="D61" s="12">
        <f>B61/C61</f>
        <v>8037.94</v>
      </c>
    </row>
    <row r="62" spans="1:6" x14ac:dyDescent="0.25">
      <c r="A62" s="2" t="s">
        <v>23</v>
      </c>
      <c r="B62" s="7">
        <v>3496.1</v>
      </c>
      <c r="C62" s="4">
        <v>1</v>
      </c>
      <c r="D62" s="12">
        <f>B62/C62</f>
        <v>3496.1</v>
      </c>
    </row>
    <row r="63" spans="1:6" x14ac:dyDescent="0.25">
      <c r="A63" s="2" t="s">
        <v>24</v>
      </c>
      <c r="B63" s="7">
        <v>6529.28</v>
      </c>
      <c r="C63" s="15">
        <f>7+1/36*21+1/12*10*30/36+1/12*2</f>
        <v>8.4444444444444429</v>
      </c>
      <c r="D63" s="12">
        <f>B63/C63</f>
        <v>773.20421052631593</v>
      </c>
    </row>
    <row r="64" spans="1:6" x14ac:dyDescent="0.25">
      <c r="A64" s="10"/>
      <c r="C64" s="1"/>
      <c r="D64" s="11"/>
    </row>
    <row r="65" spans="1:4" x14ac:dyDescent="0.25">
      <c r="A65" s="10"/>
      <c r="C65" s="1"/>
      <c r="D65" s="11"/>
    </row>
    <row r="66" spans="1:4" x14ac:dyDescent="0.25">
      <c r="A66" s="2" t="s">
        <v>25</v>
      </c>
      <c r="B66" s="7">
        <v>155.22999999999999</v>
      </c>
      <c r="C66" s="15">
        <f>1*10/12*30/36+1*2/12</f>
        <v>0.86111111111111105</v>
      </c>
      <c r="D66" s="12">
        <f>B66/C66</f>
        <v>180.26709677419356</v>
      </c>
    </row>
    <row r="67" spans="1:4" x14ac:dyDescent="0.25">
      <c r="A67" s="2" t="s">
        <v>26</v>
      </c>
      <c r="B67" s="7">
        <v>2600</v>
      </c>
      <c r="C67" s="4">
        <v>1</v>
      </c>
      <c r="D67" s="12">
        <f>B67/C67</f>
        <v>2600</v>
      </c>
    </row>
  </sheetData>
  <mergeCells count="15">
    <mergeCell ref="A56:D56"/>
    <mergeCell ref="A57:D57"/>
    <mergeCell ref="A58:D58"/>
    <mergeCell ref="A45:D45"/>
    <mergeCell ref="A1:D1"/>
    <mergeCell ref="A2:D2"/>
    <mergeCell ref="A3:D3"/>
    <mergeCell ref="A15:D15"/>
    <mergeCell ref="A16:D16"/>
    <mergeCell ref="A17:D17"/>
    <mergeCell ref="A29:D29"/>
    <mergeCell ref="A30:D30"/>
    <mergeCell ref="A31:D31"/>
    <mergeCell ref="A43:D43"/>
    <mergeCell ref="A44:D4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Michela Cincelli</dc:creator>
  <cp:lastModifiedBy>Marianna Defrancesco</cp:lastModifiedBy>
  <dcterms:created xsi:type="dcterms:W3CDTF">2015-06-05T18:19:34Z</dcterms:created>
  <dcterms:modified xsi:type="dcterms:W3CDTF">2024-06-03T09:34:16Z</dcterms:modified>
</cp:coreProperties>
</file>